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netob\Google Drive (ppgcc@uern.br)\Ano Base 2021\Seleções\Colaborador\"/>
    </mc:Choice>
  </mc:AlternateContent>
  <xr:revisionPtr revIDLastSave="0" documentId="13_ncr:1_{0B0863F8-C3F8-4A4C-8091-5599962E49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leção Colaborador" sheetId="1" r:id="rId1"/>
    <sheet name="Banco de Dados" sheetId="2" state="hidden" r:id="rId2"/>
  </sheets>
  <calcPr calcId="191029"/>
</workbook>
</file>

<file path=xl/calcChain.xml><?xml version="1.0" encoding="utf-8"?>
<calcChain xmlns="http://schemas.openxmlformats.org/spreadsheetml/2006/main">
  <c r="O36" i="1" l="1"/>
  <c r="O35" i="1"/>
  <c r="O34" i="1"/>
  <c r="O33" i="1"/>
  <c r="O32" i="1"/>
  <c r="O31" i="1"/>
  <c r="O30" i="1"/>
  <c r="O29" i="1"/>
  <c r="O28" i="1"/>
  <c r="O27" i="1"/>
  <c r="O26" i="1"/>
  <c r="O25" i="1"/>
  <c r="O24" i="1"/>
  <c r="O22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10" i="1"/>
  <c r="K11" i="1"/>
  <c r="K12" i="1"/>
  <c r="K14" i="1"/>
  <c r="K16" i="1"/>
  <c r="K18" i="1"/>
  <c r="K20" i="1"/>
  <c r="K22" i="1"/>
  <c r="O20" i="1"/>
  <c r="O18" i="1"/>
  <c r="O16" i="1"/>
  <c r="O14" i="1"/>
  <c r="O12" i="1"/>
  <c r="O11" i="1"/>
  <c r="O10" i="1"/>
  <c r="K37" i="1" l="1"/>
  <c r="O37" i="1"/>
</calcChain>
</file>

<file path=xl/sharedStrings.xml><?xml version="1.0" encoding="utf-8"?>
<sst xmlns="http://schemas.openxmlformats.org/spreadsheetml/2006/main" count="73" uniqueCount="49">
  <si>
    <t>Candidato:</t>
  </si>
  <si>
    <t>Linha de Pequisa</t>
  </si>
  <si>
    <t>PONTUAÇÃO DO CANDIDATO</t>
  </si>
  <si>
    <t>ITEM</t>
  </si>
  <si>
    <t>ALUNO REGULAR</t>
  </si>
  <si>
    <t xml:space="preserve">TECNOLOGIAS APLICADAS À EDUCAÇÃO E À SAÚDE </t>
  </si>
  <si>
    <t>ALUNO UERN/UFERSA</t>
  </si>
  <si>
    <t xml:space="preserve">OTIMIZAÇÃO E INTELIGÊNCIA COMPUTACIONAL </t>
  </si>
  <si>
    <t xml:space="preserve">PROJETO DE SISTEMAS E CIRCUITOS </t>
  </si>
  <si>
    <t>Quadro I – Itens de Pontuação no Lattes (2018 a 2021)</t>
  </si>
  <si>
    <t>Inserção em projeto de pesquisa financiado como coordenador(a).</t>
  </si>
  <si>
    <t>Inserção em projeto de pesquisa financiado como membro da equipe.</t>
  </si>
  <si>
    <t>Publicação de artigos em revistas Qualis A.</t>
  </si>
  <si>
    <t>Publicação de artigos em revistas Qualis B1 ou B2.</t>
  </si>
  <si>
    <t>Publicação de artigos em revistas Qualis B3, B4 e B5.</t>
  </si>
  <si>
    <t>Publicação de artigos em conferências Qualis A.</t>
  </si>
  <si>
    <t>Publicação de artigos em conferências Qualis B1 ou B2.</t>
  </si>
  <si>
    <t>Publicação de artigos em conferências Qualis B3, B4 e B5.</t>
  </si>
  <si>
    <t>Publicação de livro, com ISBN e Conselho Editorial.</t>
  </si>
  <si>
    <t>Publicação de capítulo em coletânea com ISBN.</t>
  </si>
  <si>
    <t>Publicação de livro, enquanto coordenador ou organizador, com ISBN.</t>
  </si>
  <si>
    <t>Orientação de monografia de Cursos de Graduação.</t>
  </si>
  <si>
    <t>Orientação de Projeto de IC com bolsa.</t>
  </si>
  <si>
    <t>Orientação de Dissertação de Mestrado ou Tese de Doutorado em Programas recomendados pela CAPES (concluída ou em andamento).</t>
  </si>
  <si>
    <t>ITENS (QUALIS CIÊNCIA DA COMPUTAÇÃO QUADRIÊNIO 2013-2016 - CAPES)</t>
  </si>
  <si>
    <t>PONTUAÇÃO MÁXIMA</t>
  </si>
  <si>
    <t>LIVRE</t>
  </si>
  <si>
    <t>B1</t>
  </si>
  <si>
    <t>B2</t>
  </si>
  <si>
    <t>B3</t>
  </si>
  <si>
    <t>B4</t>
  </si>
  <si>
    <t>B5</t>
  </si>
  <si>
    <t>A</t>
  </si>
  <si>
    <t>QUANTIDADE DE INDICAÇÕES</t>
  </si>
  <si>
    <t>PONTUAÇÃO REQUERIDA PELO CANDIDATO</t>
  </si>
  <si>
    <t>PONTUAÇÃO ATRIBUÍDA PELA COMISSÃO</t>
  </si>
  <si>
    <t>A1</t>
  </si>
  <si>
    <t>A2</t>
  </si>
  <si>
    <t>Coorientação de Dissertação de Mestrado ou Tese de Doutorado em Programas recomendados pela CAPES (concluída ou em andamento).</t>
  </si>
  <si>
    <t>Participação em Banca de avaliação de Tese de Doutorado.</t>
  </si>
  <si>
    <t>Participação em Banca de avaliação de Dissertação de Mestrado.</t>
  </si>
  <si>
    <t>Disciplinas ministradas individualmente no programa.</t>
  </si>
  <si>
    <t>Disciplinas ministradas compartilhada no programa.</t>
  </si>
  <si>
    <t>Carta Patente.</t>
  </si>
  <si>
    <t>Registro de software ou depósito de patente.</t>
  </si>
  <si>
    <t>TOTAL DE PONTOS ATRIBUÍDO PELO CANDIDATO</t>
  </si>
  <si>
    <t xml:space="preserve">TOTAL DE PONTOS ATRIBÍDO PELA COMISSÃO </t>
  </si>
  <si>
    <t>CAMPOS DESTINADOS AO PREENCHIMENTO PELO CANDIDATO</t>
  </si>
  <si>
    <t>CAMPOS DESTINADOS AO PREENCHIMENTO PELA COMISSÃO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</si>
</sst>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sz val="16"/>
      <color indexed="8"/>
      <name val="Calibri"/>
      <family val="2"/>
      <charset val="1"/>
    </font>
    <font>
      <b/>
      <sz val="11"/>
      <color theme="1"/>
      <name val="Calibri"/>
      <family val="2"/>
    </font>
    <font>
      <sz val="10"/>
      <color indexed="8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darkTrellis"/>
    </fill>
    <fill>
      <patternFill patternType="darkTrellis">
        <bgColor theme="0" tint="-0.149998474074526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/>
      <bottom style="medium">
        <color indexed="64"/>
      </bottom>
      <diagonal/>
    </border>
    <border>
      <left style="thin">
        <color indexed="64"/>
      </left>
      <right style="double">
        <color rgb="FFFF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double">
        <color theme="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theme="4"/>
      </right>
      <top/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4"/>
      </bottom>
      <diagonal/>
    </border>
    <border>
      <left style="thin">
        <color indexed="64"/>
      </left>
      <right style="double">
        <color theme="4"/>
      </right>
      <top style="thin">
        <color indexed="64"/>
      </top>
      <bottom style="double">
        <color theme="4"/>
      </bottom>
      <diagonal/>
    </border>
    <border>
      <left style="thin">
        <color indexed="64"/>
      </left>
      <right style="double">
        <color theme="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2"/>
      </left>
      <right/>
      <top style="double">
        <color indexed="62"/>
      </top>
      <bottom style="double">
        <color indexed="62"/>
      </bottom>
      <diagonal/>
    </border>
    <border>
      <left/>
      <right/>
      <top style="double">
        <color indexed="62"/>
      </top>
      <bottom style="double">
        <color indexed="62"/>
      </bottom>
      <diagonal/>
    </border>
    <border>
      <left/>
      <right style="double">
        <color theme="3"/>
      </right>
      <top style="double">
        <color indexed="62"/>
      </top>
      <bottom style="double">
        <color indexed="62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0" borderId="0" xfId="1" applyFont="1" applyFill="1" applyBorder="1" applyProtection="1">
      <protection hidden="1"/>
    </xf>
    <xf numFmtId="0" fontId="1" fillId="0" borderId="0" xfId="1"/>
    <xf numFmtId="0" fontId="1" fillId="7" borderId="3" xfId="1" applyFont="1" applyFill="1" applyBorder="1" applyAlignment="1" applyProtection="1">
      <alignment horizontal="center" vertical="center"/>
      <protection hidden="1"/>
    </xf>
    <xf numFmtId="2" fontId="1" fillId="0" borderId="0" xfId="1" applyNumberFormat="1" applyFont="1" applyFill="1" applyBorder="1" applyAlignment="1" applyProtection="1">
      <alignment horizontal="center"/>
      <protection hidden="1"/>
    </xf>
    <xf numFmtId="0" fontId="1" fillId="7" borderId="8" xfId="1" applyFont="1" applyFill="1" applyBorder="1" applyAlignment="1" applyProtection="1">
      <alignment horizontal="center" vertical="center"/>
      <protection hidden="1"/>
    </xf>
    <xf numFmtId="2" fontId="1" fillId="7" borderId="8" xfId="1" applyNumberFormat="1" applyFont="1" applyFill="1" applyBorder="1" applyAlignment="1" applyProtection="1">
      <alignment horizontal="center" vertical="center"/>
      <protection hidden="1"/>
    </xf>
    <xf numFmtId="2" fontId="3" fillId="9" borderId="8" xfId="1" applyNumberFormat="1" applyFont="1" applyFill="1" applyBorder="1" applyAlignment="1" applyProtection="1">
      <alignment horizontal="center" vertical="center"/>
      <protection locked="0" hidden="1"/>
    </xf>
    <xf numFmtId="2" fontId="1" fillId="8" borderId="8" xfId="1" applyNumberFormat="1" applyFont="1" applyFill="1" applyBorder="1" applyAlignment="1" applyProtection="1">
      <alignment horizontal="center" vertical="center"/>
      <protection hidden="1"/>
    </xf>
    <xf numFmtId="0" fontId="1" fillId="3" borderId="8" xfId="1" applyFont="1" applyFill="1" applyBorder="1" applyAlignment="1" applyProtection="1">
      <alignment horizontal="center" vertical="center"/>
      <protection hidden="1"/>
    </xf>
    <xf numFmtId="2" fontId="1" fillId="3" borderId="8" xfId="1" applyNumberFormat="1" applyFont="1" applyFill="1" applyBorder="1" applyAlignment="1" applyProtection="1">
      <alignment horizontal="center" vertical="center"/>
      <protection hidden="1"/>
    </xf>
    <xf numFmtId="2" fontId="1" fillId="5" borderId="8" xfId="1" applyNumberFormat="1" applyFont="1" applyFill="1" applyBorder="1" applyAlignment="1" applyProtection="1">
      <alignment horizontal="center" vertical="center"/>
      <protection hidden="1"/>
    </xf>
    <xf numFmtId="2" fontId="1" fillId="0" borderId="8" xfId="1" applyNumberFormat="1" applyFont="1" applyFill="1" applyBorder="1" applyAlignment="1" applyProtection="1">
      <alignment horizontal="center" vertical="center"/>
      <protection hidden="1"/>
    </xf>
    <xf numFmtId="2" fontId="1" fillId="4" borderId="8" xfId="1" applyNumberFormat="1" applyFont="1" applyFill="1" applyBorder="1" applyAlignment="1" applyProtection="1">
      <alignment horizontal="center" vertical="center"/>
      <protection hidden="1"/>
    </xf>
    <xf numFmtId="0" fontId="1" fillId="0" borderId="8" xfId="1" applyFont="1" applyFill="1" applyBorder="1" applyAlignment="1" applyProtection="1">
      <alignment horizontal="center" vertical="center"/>
      <protection hidden="1"/>
    </xf>
    <xf numFmtId="2" fontId="1" fillId="8" borderId="3" xfId="1" applyNumberFormat="1" applyFont="1" applyFill="1" applyBorder="1" applyAlignment="1" applyProtection="1">
      <alignment horizontal="center" vertical="center"/>
      <protection hidden="1"/>
    </xf>
    <xf numFmtId="2" fontId="3" fillId="9" borderId="4" xfId="1" applyNumberFormat="1" applyFont="1" applyFill="1" applyBorder="1" applyAlignment="1" applyProtection="1">
      <alignment horizontal="center" vertical="center"/>
      <protection locked="0" hidden="1"/>
    </xf>
    <xf numFmtId="2" fontId="3" fillId="9" borderId="9" xfId="1" applyNumberFormat="1" applyFont="1" applyFill="1" applyBorder="1" applyAlignment="1" applyProtection="1">
      <alignment horizontal="center" vertical="center"/>
      <protection locked="0" hidden="1"/>
    </xf>
    <xf numFmtId="2" fontId="1" fillId="0" borderId="9" xfId="1" applyNumberFormat="1" applyFont="1" applyFill="1" applyBorder="1" applyAlignment="1" applyProtection="1">
      <alignment horizontal="center" vertical="center"/>
      <protection hidden="1"/>
    </xf>
    <xf numFmtId="2" fontId="1" fillId="3" borderId="9" xfId="1" applyNumberFormat="1" applyFont="1" applyFill="1" applyBorder="1" applyAlignment="1" applyProtection="1">
      <alignment horizontal="center" vertical="center"/>
      <protection hidden="1"/>
    </xf>
    <xf numFmtId="2" fontId="1" fillId="7" borderId="9" xfId="1" applyNumberFormat="1" applyFont="1" applyFill="1" applyBorder="1" applyAlignment="1" applyProtection="1">
      <alignment horizontal="center" vertical="center"/>
      <protection hidden="1"/>
    </xf>
    <xf numFmtId="0" fontId="1" fillId="6" borderId="5" xfId="1" applyFont="1" applyFill="1" applyBorder="1" applyAlignment="1" applyProtection="1">
      <alignment horizontal="center" vertical="center"/>
      <protection hidden="1"/>
    </xf>
    <xf numFmtId="2" fontId="1" fillId="0" borderId="10" xfId="1" applyNumberFormat="1" applyFont="1" applyFill="1" applyBorder="1" applyAlignment="1" applyProtection="1">
      <alignment horizontal="center" vertical="center"/>
      <protection hidden="1"/>
    </xf>
    <xf numFmtId="2" fontId="1" fillId="3" borderId="10" xfId="1" applyNumberFormat="1" applyFont="1" applyFill="1" applyBorder="1" applyAlignment="1" applyProtection="1">
      <alignment horizontal="center" vertical="center"/>
      <protection hidden="1"/>
    </xf>
    <xf numFmtId="2" fontId="1" fillId="7" borderId="10" xfId="1" applyNumberFormat="1" applyFont="1" applyFill="1" applyBorder="1" applyAlignment="1" applyProtection="1">
      <alignment horizontal="center" vertical="center"/>
      <protection hidden="1"/>
    </xf>
    <xf numFmtId="0" fontId="1" fillId="6" borderId="11" xfId="1" applyFont="1" applyFill="1" applyBorder="1" applyAlignment="1" applyProtection="1">
      <alignment horizontal="center" vertical="center" wrapText="1"/>
      <protection hidden="1"/>
    </xf>
    <xf numFmtId="2" fontId="1" fillId="7" borderId="12" xfId="1" applyNumberFormat="1" applyFont="1" applyFill="1" applyBorder="1" applyAlignment="1" applyProtection="1">
      <alignment horizontal="center" vertical="center"/>
      <protection hidden="1"/>
    </xf>
    <xf numFmtId="2" fontId="1" fillId="8" borderId="13" xfId="1" applyNumberFormat="1" applyFont="1" applyFill="1" applyBorder="1" applyAlignment="1" applyProtection="1">
      <alignment horizontal="center" vertical="center"/>
      <protection hidden="1"/>
    </xf>
    <xf numFmtId="2" fontId="1" fillId="7" borderId="14" xfId="1" applyNumberFormat="1" applyFont="1" applyFill="1" applyBorder="1" applyAlignment="1" applyProtection="1">
      <alignment horizontal="center" vertical="center"/>
      <protection hidden="1"/>
    </xf>
    <xf numFmtId="2" fontId="3" fillId="9" borderId="15" xfId="1" applyNumberFormat="1" applyFont="1" applyFill="1" applyBorder="1" applyAlignment="1" applyProtection="1">
      <alignment horizontal="center" vertical="center"/>
      <protection locked="0" hidden="1"/>
    </xf>
    <xf numFmtId="2" fontId="1" fillId="0" borderId="16" xfId="1" applyNumberFormat="1" applyFont="1" applyFill="1" applyBorder="1" applyAlignment="1" applyProtection="1">
      <alignment horizontal="center" vertical="center"/>
      <protection hidden="1"/>
    </xf>
    <xf numFmtId="2" fontId="1" fillId="3" borderId="16" xfId="1" applyNumberFormat="1" applyFont="1" applyFill="1" applyBorder="1" applyAlignment="1" applyProtection="1">
      <alignment horizontal="center" vertical="center"/>
      <protection hidden="1"/>
    </xf>
    <xf numFmtId="2" fontId="1" fillId="7" borderId="17" xfId="1" applyNumberFormat="1" applyFont="1" applyFill="1" applyBorder="1" applyAlignment="1" applyProtection="1">
      <alignment horizontal="center" vertical="center"/>
      <protection hidden="1"/>
    </xf>
    <xf numFmtId="2" fontId="1" fillId="8" borderId="19" xfId="1" applyNumberFormat="1" applyFont="1" applyFill="1" applyBorder="1" applyAlignment="1" applyProtection="1">
      <alignment horizontal="center" vertical="center"/>
      <protection hidden="1"/>
    </xf>
    <xf numFmtId="2" fontId="1" fillId="0" borderId="20" xfId="1" applyNumberFormat="1" applyFont="1" applyFill="1" applyBorder="1" applyAlignment="1" applyProtection="1">
      <alignment horizontal="center" vertical="center"/>
      <protection hidden="1"/>
    </xf>
    <xf numFmtId="0" fontId="1" fillId="6" borderId="21" xfId="1" applyFont="1" applyFill="1" applyBorder="1" applyAlignment="1" applyProtection="1">
      <alignment horizontal="center" vertical="center" wrapText="1"/>
      <protection hidden="1"/>
    </xf>
    <xf numFmtId="2" fontId="3" fillId="10" borderId="4" xfId="1" applyNumberFormat="1" applyFont="1" applyFill="1" applyBorder="1" applyAlignment="1" applyProtection="1">
      <alignment horizontal="center" vertical="center"/>
      <protection locked="0" hidden="1"/>
    </xf>
    <xf numFmtId="2" fontId="3" fillId="10" borderId="9" xfId="1" applyNumberFormat="1" applyFont="1" applyFill="1" applyBorder="1" applyAlignment="1" applyProtection="1">
      <alignment horizontal="center" vertical="center"/>
      <protection locked="0" hidden="1"/>
    </xf>
    <xf numFmtId="2" fontId="3" fillId="10" borderId="8" xfId="1" applyNumberFormat="1" applyFont="1" applyFill="1" applyBorder="1" applyAlignment="1" applyProtection="1">
      <alignment horizontal="center" vertical="center"/>
      <protection locked="0" hidden="1"/>
    </xf>
    <xf numFmtId="2" fontId="3" fillId="10" borderId="18" xfId="1" applyNumberFormat="1" applyFont="1" applyFill="1" applyBorder="1" applyAlignment="1" applyProtection="1">
      <alignment horizontal="center" vertical="center"/>
      <protection locked="0" hidden="1"/>
    </xf>
    <xf numFmtId="0" fontId="4" fillId="0" borderId="0" xfId="1" applyFont="1" applyFill="1" applyBorder="1" applyAlignment="1" applyProtection="1">
      <alignment horizontal="center"/>
      <protection hidden="1"/>
    </xf>
    <xf numFmtId="0" fontId="1" fillId="3" borderId="8" xfId="1" applyFont="1" applyFill="1" applyBorder="1" applyAlignment="1" applyProtection="1">
      <alignment horizontal="justify" vertical="center" wrapText="1"/>
      <protection hidden="1"/>
    </xf>
    <xf numFmtId="0" fontId="1" fillId="7" borderId="8" xfId="1" applyFont="1" applyFill="1" applyBorder="1" applyAlignment="1" applyProtection="1">
      <alignment horizontal="justify" vertical="center" wrapText="1"/>
      <protection hidden="1"/>
    </xf>
    <xf numFmtId="0" fontId="4" fillId="0" borderId="0" xfId="1" applyFont="1" applyFill="1" applyBorder="1" applyAlignment="1" applyProtection="1">
      <alignment horizontal="right"/>
      <protection hidden="1"/>
    </xf>
    <xf numFmtId="2" fontId="1" fillId="3" borderId="10" xfId="1" applyNumberFormat="1" applyFont="1" applyFill="1" applyBorder="1" applyAlignment="1" applyProtection="1">
      <alignment horizontal="center" vertical="center"/>
      <protection hidden="1"/>
    </xf>
    <xf numFmtId="2" fontId="1" fillId="0" borderId="10" xfId="1" applyNumberFormat="1" applyFont="1" applyFill="1" applyBorder="1" applyAlignment="1" applyProtection="1">
      <alignment horizontal="center" vertical="center"/>
      <protection hidden="1"/>
    </xf>
    <xf numFmtId="0" fontId="1" fillId="0" borderId="8" xfId="1" applyFont="1" applyFill="1" applyBorder="1" applyAlignment="1" applyProtection="1">
      <alignment horizontal="center" vertical="center"/>
      <protection hidden="1"/>
    </xf>
    <xf numFmtId="0" fontId="1" fillId="3" borderId="8" xfId="1" applyFont="1" applyFill="1" applyBorder="1" applyAlignment="1" applyProtection="1">
      <alignment horizontal="center" vertical="center"/>
      <protection hidden="1"/>
    </xf>
    <xf numFmtId="2" fontId="1" fillId="0" borderId="16" xfId="1" applyNumberFormat="1" applyFont="1" applyFill="1" applyBorder="1" applyAlignment="1" applyProtection="1">
      <alignment horizontal="center" vertical="center"/>
      <protection hidden="1"/>
    </xf>
    <xf numFmtId="2" fontId="1" fillId="3" borderId="16" xfId="1" applyNumberFormat="1" applyFont="1" applyFill="1" applyBorder="1" applyAlignment="1" applyProtection="1">
      <alignment horizontal="center" vertical="center"/>
      <protection hidden="1"/>
    </xf>
    <xf numFmtId="2" fontId="1" fillId="7" borderId="16" xfId="1" applyNumberFormat="1" applyFont="1" applyFill="1" applyBorder="1" applyAlignment="1" applyProtection="1">
      <alignment horizontal="center" vertical="center"/>
      <protection hidden="1"/>
    </xf>
    <xf numFmtId="0" fontId="1" fillId="7" borderId="8" xfId="1" applyFont="1" applyFill="1" applyBorder="1" applyAlignment="1" applyProtection="1">
      <alignment horizontal="center" vertical="center"/>
      <protection hidden="1"/>
    </xf>
    <xf numFmtId="0" fontId="1" fillId="7" borderId="8" xfId="1" applyFont="1" applyFill="1" applyBorder="1" applyAlignment="1" applyProtection="1">
      <alignment horizontal="left" vertical="center" wrapText="1"/>
      <protection hidden="1"/>
    </xf>
    <xf numFmtId="2" fontId="1" fillId="7" borderId="10" xfId="1" applyNumberFormat="1" applyFont="1" applyFill="1" applyBorder="1" applyAlignment="1" applyProtection="1">
      <alignment horizontal="center" vertical="center"/>
      <protection hidden="1"/>
    </xf>
    <xf numFmtId="0" fontId="1" fillId="0" borderId="8" xfId="1" applyFont="1" applyFill="1" applyBorder="1" applyAlignment="1" applyProtection="1">
      <alignment horizontal="justify" vertical="center" wrapText="1"/>
      <protection hidden="1"/>
    </xf>
    <xf numFmtId="0" fontId="1" fillId="3" borderId="8" xfId="1" applyFont="1" applyFill="1" applyBorder="1" applyAlignment="1" applyProtection="1">
      <alignment horizontal="left" vertical="center" wrapText="1"/>
      <protection hidden="1"/>
    </xf>
    <xf numFmtId="0" fontId="1" fillId="0" borderId="8" xfId="1" applyFont="1" applyFill="1" applyBorder="1" applyAlignment="1" applyProtection="1">
      <alignment horizontal="left" vertical="center" wrapText="1"/>
      <protection hidden="1"/>
    </xf>
    <xf numFmtId="0" fontId="1" fillId="0" borderId="1" xfId="1" applyFont="1" applyFill="1" applyBorder="1" applyAlignment="1" applyProtection="1">
      <alignment horizontal="center"/>
      <protection hidden="1"/>
    </xf>
    <xf numFmtId="0" fontId="2" fillId="2" borderId="2" xfId="1" applyFont="1" applyFill="1" applyBorder="1" applyAlignment="1" applyProtection="1">
      <alignment horizontal="center" vertical="center"/>
      <protection hidden="1"/>
    </xf>
    <xf numFmtId="0" fontId="1" fillId="0" borderId="25" xfId="1" applyFont="1" applyFill="1" applyBorder="1" applyAlignment="1" applyProtection="1">
      <alignment horizontal="center"/>
      <protection locked="0"/>
    </xf>
    <xf numFmtId="0" fontId="1" fillId="0" borderId="26" xfId="1" applyFont="1" applyFill="1" applyBorder="1" applyAlignment="1" applyProtection="1">
      <alignment horizontal="center"/>
      <protection locked="0"/>
    </xf>
    <xf numFmtId="0" fontId="1" fillId="0" borderId="27" xfId="1" applyFont="1" applyFill="1" applyBorder="1" applyAlignment="1" applyProtection="1">
      <alignment horizontal="center"/>
      <protection locked="0"/>
    </xf>
    <xf numFmtId="0" fontId="2" fillId="2" borderId="22" xfId="1" applyFont="1" applyFill="1" applyBorder="1" applyAlignment="1" applyProtection="1">
      <alignment horizontal="center" vertical="center"/>
      <protection hidden="1"/>
    </xf>
    <xf numFmtId="0" fontId="2" fillId="2" borderId="23" xfId="1" applyFont="1" applyFill="1" applyBorder="1" applyAlignment="1" applyProtection="1">
      <alignment horizontal="center" vertical="center"/>
      <protection hidden="1"/>
    </xf>
    <xf numFmtId="0" fontId="2" fillId="2" borderId="24" xfId="1" applyFont="1" applyFill="1" applyBorder="1" applyAlignment="1" applyProtection="1">
      <alignment horizontal="center" vertical="center"/>
      <protection hidden="1"/>
    </xf>
    <xf numFmtId="0" fontId="1" fillId="6" borderId="6" xfId="1" applyFont="1" applyFill="1" applyBorder="1" applyAlignment="1" applyProtection="1">
      <alignment horizontal="justify" vertical="center" wrapText="1"/>
      <protection hidden="1"/>
    </xf>
    <xf numFmtId="0" fontId="1" fillId="6" borderId="7" xfId="1" applyFont="1" applyFill="1" applyBorder="1" applyAlignment="1" applyProtection="1">
      <alignment horizontal="center" vertical="center" wrapText="1"/>
      <protection hidden="1"/>
    </xf>
    <xf numFmtId="0" fontId="1" fillId="6" borderId="6" xfId="1" applyFont="1" applyFill="1" applyBorder="1" applyAlignment="1" applyProtection="1">
      <alignment horizontal="center" vertical="center" wrapText="1"/>
      <protection hidden="1"/>
    </xf>
    <xf numFmtId="0" fontId="1" fillId="7" borderId="3" xfId="1" applyFont="1" applyFill="1" applyBorder="1" applyAlignment="1" applyProtection="1">
      <alignment horizontal="justify" vertical="center" wrapText="1"/>
      <protection hidden="1"/>
    </xf>
    <xf numFmtId="0" fontId="1" fillId="0" borderId="0" xfId="1" applyFont="1" applyFill="1" applyBorder="1" applyAlignment="1" applyProtection="1">
      <protection hidden="1"/>
    </xf>
    <xf numFmtId="0" fontId="1" fillId="10" borderId="28" xfId="1" applyFont="1" applyFill="1" applyBorder="1" applyAlignment="1" applyProtection="1">
      <protection hidden="1"/>
    </xf>
    <xf numFmtId="0" fontId="1" fillId="0" borderId="0" xfId="1" applyFont="1" applyFill="1" applyBorder="1" applyAlignment="1" applyProtection="1">
      <alignment horizontal="left"/>
      <protection hidden="1"/>
    </xf>
    <xf numFmtId="0" fontId="1" fillId="9" borderId="28" xfId="1" applyFont="1" applyFill="1" applyBorder="1" applyAlignment="1" applyProtection="1">
      <protection hidden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F559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showGridLines="0" tabSelected="1" zoomScale="85" zoomScaleNormal="85" workbookViewId="0">
      <selection activeCell="H13" sqref="H13"/>
    </sheetView>
  </sheetViews>
  <sheetFormatPr defaultRowHeight="15" x14ac:dyDescent="0.25"/>
  <cols>
    <col min="1" max="1" width="10.140625" style="1" customWidth="1"/>
    <col min="2" max="2" width="15.42578125" style="1" customWidth="1"/>
    <col min="3" max="4" width="9.140625" style="1"/>
    <col min="5" max="5" width="10" style="1" customWidth="1"/>
    <col min="6" max="6" width="9.5703125" style="1" customWidth="1"/>
    <col min="7" max="10" width="13" style="1" customWidth="1"/>
    <col min="11" max="11" width="16.7109375" style="1" customWidth="1"/>
    <col min="12" max="14" width="12" style="1" customWidth="1"/>
    <col min="15" max="15" width="16.85546875" style="1" customWidth="1"/>
    <col min="16" max="16384" width="9.140625" style="1"/>
  </cols>
  <sheetData>
    <row r="1" spans="1:15" ht="16.5" thickTop="1" thickBot="1" x14ac:dyDescent="0.3">
      <c r="A1" s="57" t="s">
        <v>0</v>
      </c>
      <c r="B1" s="57"/>
      <c r="C1" s="59"/>
      <c r="D1" s="60"/>
      <c r="E1" s="60"/>
      <c r="F1" s="60"/>
      <c r="G1" s="60"/>
      <c r="H1" s="61"/>
      <c r="I1" s="69"/>
      <c r="J1" s="70"/>
      <c r="K1" s="71" t="s">
        <v>48</v>
      </c>
      <c r="L1" s="71"/>
      <c r="M1" s="71"/>
      <c r="N1" s="71"/>
      <c r="O1" s="71"/>
    </row>
    <row r="2" spans="1:15" ht="16.5" thickTop="1" thickBot="1" x14ac:dyDescent="0.3">
      <c r="A2" s="57" t="s">
        <v>1</v>
      </c>
      <c r="B2" s="57"/>
      <c r="C2" s="59"/>
      <c r="D2" s="60"/>
      <c r="E2" s="60"/>
      <c r="F2" s="60"/>
      <c r="G2" s="60"/>
      <c r="H2" s="61"/>
      <c r="I2" s="69"/>
      <c r="J2" s="72"/>
      <c r="K2" s="71" t="s">
        <v>47</v>
      </c>
      <c r="L2" s="71"/>
      <c r="M2" s="71"/>
      <c r="N2" s="71"/>
      <c r="O2" s="71"/>
    </row>
    <row r="3" spans="1:15" ht="15.75" thickBot="1" x14ac:dyDescent="0.3"/>
    <row r="4" spans="1:15" ht="15.75" thickBot="1" x14ac:dyDescent="0.3">
      <c r="A4" s="58" t="s">
        <v>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15.75" thickBot="1" x14ac:dyDescent="0.3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7" spans="1:15" ht="15.75" thickBot="1" x14ac:dyDescent="0.3"/>
    <row r="8" spans="1:15" ht="21.75" thickBot="1" x14ac:dyDescent="0.3">
      <c r="A8" s="62" t="s">
        <v>9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4"/>
    </row>
    <row r="9" spans="1:15" ht="58.5" customHeight="1" thickTop="1" thickBot="1" x14ac:dyDescent="0.3">
      <c r="A9" s="21" t="s">
        <v>3</v>
      </c>
      <c r="B9" s="65" t="s">
        <v>24</v>
      </c>
      <c r="C9" s="65"/>
      <c r="D9" s="65"/>
      <c r="E9" s="65"/>
      <c r="F9" s="65"/>
      <c r="G9" s="25" t="s">
        <v>25</v>
      </c>
      <c r="H9" s="66" t="s">
        <v>33</v>
      </c>
      <c r="I9" s="67"/>
      <c r="J9" s="67"/>
      <c r="K9" s="25" t="s">
        <v>34</v>
      </c>
      <c r="L9" s="66" t="s">
        <v>33</v>
      </c>
      <c r="M9" s="67"/>
      <c r="N9" s="67"/>
      <c r="O9" s="35" t="s">
        <v>35</v>
      </c>
    </row>
    <row r="10" spans="1:15" ht="38.25" customHeight="1" x14ac:dyDescent="0.25">
      <c r="A10" s="3">
        <v>1</v>
      </c>
      <c r="B10" s="68" t="s">
        <v>10</v>
      </c>
      <c r="C10" s="68"/>
      <c r="D10" s="68"/>
      <c r="E10" s="68"/>
      <c r="F10" s="68"/>
      <c r="G10" s="26">
        <v>2</v>
      </c>
      <c r="H10" s="16"/>
      <c r="I10" s="15"/>
      <c r="J10" s="15"/>
      <c r="K10" s="26">
        <f>IF(H10*1&gt;=G10,G10,H10*1)</f>
        <v>0</v>
      </c>
      <c r="L10" s="36"/>
      <c r="M10" s="15"/>
      <c r="N10" s="15"/>
      <c r="O10" s="32">
        <f>IF(L10*1&gt;=G10,G10,L10*1)</f>
        <v>0</v>
      </c>
    </row>
    <row r="11" spans="1:15" ht="32.25" customHeight="1" x14ac:dyDescent="0.25">
      <c r="A11" s="9">
        <v>2</v>
      </c>
      <c r="B11" s="41" t="s">
        <v>11</v>
      </c>
      <c r="C11" s="41"/>
      <c r="D11" s="41"/>
      <c r="E11" s="41"/>
      <c r="F11" s="41"/>
      <c r="G11" s="23">
        <v>0.9</v>
      </c>
      <c r="H11" s="17"/>
      <c r="I11" s="11"/>
      <c r="J11" s="11"/>
      <c r="K11" s="23">
        <f>IF(H11*0.3&gt;=G11,G11,H11*0.3)</f>
        <v>0</v>
      </c>
      <c r="L11" s="37"/>
      <c r="M11" s="11"/>
      <c r="N11" s="11"/>
      <c r="O11" s="31">
        <f>IF(L11*0.3&gt;=G11,G11,L11*0.3)</f>
        <v>0</v>
      </c>
    </row>
    <row r="12" spans="1:15" ht="19.5" customHeight="1" x14ac:dyDescent="0.25">
      <c r="A12" s="46">
        <v>3</v>
      </c>
      <c r="B12" s="56" t="s">
        <v>12</v>
      </c>
      <c r="C12" s="56"/>
      <c r="D12" s="56"/>
      <c r="E12" s="56"/>
      <c r="F12" s="56"/>
      <c r="G12" s="45" t="s">
        <v>26</v>
      </c>
      <c r="H12" s="18" t="s">
        <v>36</v>
      </c>
      <c r="I12" s="12" t="s">
        <v>37</v>
      </c>
      <c r="J12" s="13"/>
      <c r="K12" s="45">
        <f>(H13*1.7)+(I13*1.3)</f>
        <v>0</v>
      </c>
      <c r="L12" s="18" t="s">
        <v>36</v>
      </c>
      <c r="M12" s="12" t="s">
        <v>37</v>
      </c>
      <c r="N12" s="13"/>
      <c r="O12" s="48">
        <f>(L13*1.7)+(M13*1.3)</f>
        <v>0</v>
      </c>
    </row>
    <row r="13" spans="1:15" ht="19.5" customHeight="1" x14ac:dyDescent="0.25">
      <c r="A13" s="46"/>
      <c r="B13" s="56"/>
      <c r="C13" s="56"/>
      <c r="D13" s="56"/>
      <c r="E13" s="56"/>
      <c r="F13" s="56"/>
      <c r="G13" s="45"/>
      <c r="H13" s="17"/>
      <c r="I13" s="7"/>
      <c r="J13" s="13"/>
      <c r="K13" s="45"/>
      <c r="L13" s="37"/>
      <c r="M13" s="38"/>
      <c r="N13" s="13"/>
      <c r="O13" s="48"/>
    </row>
    <row r="14" spans="1:15" ht="19.5" customHeight="1" x14ac:dyDescent="0.25">
      <c r="A14" s="47">
        <v>4</v>
      </c>
      <c r="B14" s="55" t="s">
        <v>13</v>
      </c>
      <c r="C14" s="55"/>
      <c r="D14" s="55"/>
      <c r="E14" s="55"/>
      <c r="F14" s="55"/>
      <c r="G14" s="44" t="s">
        <v>26</v>
      </c>
      <c r="H14" s="19" t="s">
        <v>27</v>
      </c>
      <c r="I14" s="10" t="s">
        <v>28</v>
      </c>
      <c r="J14" s="11"/>
      <c r="K14" s="44">
        <f>(H15*1)+(I15*0.55)</f>
        <v>0</v>
      </c>
      <c r="L14" s="19" t="s">
        <v>27</v>
      </c>
      <c r="M14" s="10" t="s">
        <v>28</v>
      </c>
      <c r="N14" s="11"/>
      <c r="O14" s="49">
        <f>(L15*1)+(M15*0.55)</f>
        <v>0</v>
      </c>
    </row>
    <row r="15" spans="1:15" ht="19.5" customHeight="1" x14ac:dyDescent="0.25">
      <c r="A15" s="47"/>
      <c r="B15" s="55"/>
      <c r="C15" s="55"/>
      <c r="D15" s="55"/>
      <c r="E15" s="55"/>
      <c r="F15" s="55"/>
      <c r="G15" s="44"/>
      <c r="H15" s="17"/>
      <c r="I15" s="7"/>
      <c r="J15" s="11"/>
      <c r="K15" s="44"/>
      <c r="L15" s="37"/>
      <c r="M15" s="38"/>
      <c r="N15" s="11"/>
      <c r="O15" s="49"/>
    </row>
    <row r="16" spans="1:15" ht="19.5" customHeight="1" x14ac:dyDescent="0.25">
      <c r="A16" s="51">
        <v>5</v>
      </c>
      <c r="B16" s="52" t="s">
        <v>14</v>
      </c>
      <c r="C16" s="52"/>
      <c r="D16" s="52"/>
      <c r="E16" s="52"/>
      <c r="F16" s="52"/>
      <c r="G16" s="53">
        <v>1</v>
      </c>
      <c r="H16" s="20" t="s">
        <v>29</v>
      </c>
      <c r="I16" s="6" t="s">
        <v>30</v>
      </c>
      <c r="J16" s="6" t="s">
        <v>31</v>
      </c>
      <c r="K16" s="53">
        <f>IF((H17*0.4)+(I17*0.25)+(J17*0.1)&gt;=G16,G16,(H17*0.4)+(I17*0.25)+(J17*0.1))</f>
        <v>0</v>
      </c>
      <c r="L16" s="20" t="s">
        <v>29</v>
      </c>
      <c r="M16" s="6" t="s">
        <v>30</v>
      </c>
      <c r="N16" s="6" t="s">
        <v>31</v>
      </c>
      <c r="O16" s="50">
        <f>IF((L17*0.4)+(M17*0.25)+(N17*0.1)&gt;=G16,G16,(L17*0.4)+(M17*0.25)+(N17*0.1))</f>
        <v>0</v>
      </c>
    </row>
    <row r="17" spans="1:15" ht="19.5" customHeight="1" x14ac:dyDescent="0.25">
      <c r="A17" s="51"/>
      <c r="B17" s="52"/>
      <c r="C17" s="52"/>
      <c r="D17" s="52"/>
      <c r="E17" s="52"/>
      <c r="F17" s="52"/>
      <c r="G17" s="53"/>
      <c r="H17" s="17"/>
      <c r="I17" s="7"/>
      <c r="J17" s="7"/>
      <c r="K17" s="53"/>
      <c r="L17" s="37"/>
      <c r="M17" s="38"/>
      <c r="N17" s="38"/>
      <c r="O17" s="50"/>
    </row>
    <row r="18" spans="1:15" ht="19.5" customHeight="1" x14ac:dyDescent="0.25">
      <c r="A18" s="47">
        <v>6</v>
      </c>
      <c r="B18" s="55" t="s">
        <v>15</v>
      </c>
      <c r="C18" s="55"/>
      <c r="D18" s="55"/>
      <c r="E18" s="55"/>
      <c r="F18" s="55"/>
      <c r="G18" s="44" t="s">
        <v>26</v>
      </c>
      <c r="H18" s="19" t="s">
        <v>36</v>
      </c>
      <c r="I18" s="10" t="s">
        <v>37</v>
      </c>
      <c r="J18" s="11"/>
      <c r="K18" s="44">
        <f>(H19*1.5)+(I19*1.2)</f>
        <v>0</v>
      </c>
      <c r="L18" s="19" t="s">
        <v>32</v>
      </c>
      <c r="M18" s="10" t="s">
        <v>37</v>
      </c>
      <c r="N18" s="11"/>
      <c r="O18" s="49">
        <f>(L19*1.5)+(M19*1.2)</f>
        <v>0</v>
      </c>
    </row>
    <row r="19" spans="1:15" ht="19.5" customHeight="1" x14ac:dyDescent="0.25">
      <c r="A19" s="47"/>
      <c r="B19" s="55"/>
      <c r="C19" s="55"/>
      <c r="D19" s="55"/>
      <c r="E19" s="55"/>
      <c r="F19" s="55"/>
      <c r="G19" s="44"/>
      <c r="H19" s="17"/>
      <c r="I19" s="7"/>
      <c r="J19" s="11"/>
      <c r="K19" s="44"/>
      <c r="L19" s="37"/>
      <c r="M19" s="38"/>
      <c r="N19" s="11"/>
      <c r="O19" s="49"/>
    </row>
    <row r="20" spans="1:15" ht="19.5" customHeight="1" x14ac:dyDescent="0.25">
      <c r="A20" s="46">
        <v>7</v>
      </c>
      <c r="B20" s="56" t="s">
        <v>16</v>
      </c>
      <c r="C20" s="56"/>
      <c r="D20" s="56"/>
      <c r="E20" s="56"/>
      <c r="F20" s="56"/>
      <c r="G20" s="45" t="s">
        <v>26</v>
      </c>
      <c r="H20" s="18" t="s">
        <v>27</v>
      </c>
      <c r="I20" s="12" t="s">
        <v>28</v>
      </c>
      <c r="J20" s="11"/>
      <c r="K20" s="45">
        <f>(H21*1)+(I21*0.55)</f>
        <v>0</v>
      </c>
      <c r="L20" s="18" t="s">
        <v>27</v>
      </c>
      <c r="M20" s="12" t="s">
        <v>28</v>
      </c>
      <c r="N20" s="11"/>
      <c r="O20" s="48">
        <f>(L21*1)+(M21*0.55)</f>
        <v>0</v>
      </c>
    </row>
    <row r="21" spans="1:15" ht="19.5" customHeight="1" x14ac:dyDescent="0.25">
      <c r="A21" s="46"/>
      <c r="B21" s="56"/>
      <c r="C21" s="56"/>
      <c r="D21" s="56"/>
      <c r="E21" s="56"/>
      <c r="F21" s="56"/>
      <c r="G21" s="45"/>
      <c r="H21" s="17"/>
      <c r="I21" s="7"/>
      <c r="J21" s="11"/>
      <c r="K21" s="45"/>
      <c r="L21" s="37"/>
      <c r="M21" s="38"/>
      <c r="N21" s="11"/>
      <c r="O21" s="48"/>
    </row>
    <row r="22" spans="1:15" ht="19.5" customHeight="1" x14ac:dyDescent="0.25">
      <c r="A22" s="47">
        <v>8</v>
      </c>
      <c r="B22" s="55" t="s">
        <v>17</v>
      </c>
      <c r="C22" s="55"/>
      <c r="D22" s="55"/>
      <c r="E22" s="55"/>
      <c r="F22" s="55"/>
      <c r="G22" s="44">
        <v>1</v>
      </c>
      <c r="H22" s="19" t="s">
        <v>29</v>
      </c>
      <c r="I22" s="10" t="s">
        <v>30</v>
      </c>
      <c r="J22" s="10" t="s">
        <v>31</v>
      </c>
      <c r="K22" s="44">
        <f>IF((H23*0.4)+(I23*0.25)+(J23*0.1)&gt;=G22,G22,(H23*0.4)+(I23*0.25)+(J23*0.1))</f>
        <v>0</v>
      </c>
      <c r="L22" s="19" t="s">
        <v>29</v>
      </c>
      <c r="M22" s="10" t="s">
        <v>30</v>
      </c>
      <c r="N22" s="10" t="s">
        <v>31</v>
      </c>
      <c r="O22" s="49">
        <f>IF((L23*0.4)+(M23*0.25)+(N23*0.1)&gt;=G22,G22,(L23*0.4)+(M23*0.25)+(N23*0.1))</f>
        <v>0</v>
      </c>
    </row>
    <row r="23" spans="1:15" ht="19.5" customHeight="1" x14ac:dyDescent="0.25">
      <c r="A23" s="47"/>
      <c r="B23" s="55"/>
      <c r="C23" s="55"/>
      <c r="D23" s="55"/>
      <c r="E23" s="55"/>
      <c r="F23" s="55"/>
      <c r="G23" s="44"/>
      <c r="H23" s="17"/>
      <c r="I23" s="7"/>
      <c r="J23" s="7"/>
      <c r="K23" s="44"/>
      <c r="L23" s="37"/>
      <c r="M23" s="38"/>
      <c r="N23" s="38"/>
      <c r="O23" s="49"/>
    </row>
    <row r="24" spans="1:15" ht="19.5" customHeight="1" x14ac:dyDescent="0.25">
      <c r="A24" s="14">
        <v>9</v>
      </c>
      <c r="B24" s="54" t="s">
        <v>18</v>
      </c>
      <c r="C24" s="54"/>
      <c r="D24" s="54"/>
      <c r="E24" s="54"/>
      <c r="F24" s="54"/>
      <c r="G24" s="22">
        <v>1.4</v>
      </c>
      <c r="H24" s="17"/>
      <c r="I24" s="13"/>
      <c r="J24" s="13"/>
      <c r="K24" s="22">
        <f>IF(H24*0.7&gt;=G24,G24,H24*0.7)</f>
        <v>0</v>
      </c>
      <c r="L24" s="37"/>
      <c r="M24" s="13"/>
      <c r="N24" s="13"/>
      <c r="O24" s="30">
        <f>IF(L24*0.7&gt;=G24,G24,L24*0.7)</f>
        <v>0</v>
      </c>
    </row>
    <row r="25" spans="1:15" ht="19.5" customHeight="1" x14ac:dyDescent="0.25">
      <c r="A25" s="9">
        <v>10</v>
      </c>
      <c r="B25" s="41" t="s">
        <v>19</v>
      </c>
      <c r="C25" s="41"/>
      <c r="D25" s="41"/>
      <c r="E25" s="41"/>
      <c r="F25" s="41"/>
      <c r="G25" s="23">
        <v>0.9</v>
      </c>
      <c r="H25" s="17"/>
      <c r="I25" s="11"/>
      <c r="J25" s="11"/>
      <c r="K25" s="23">
        <f>IF(H25*0.3&gt;=G25,G25,H25*0.3)</f>
        <v>0</v>
      </c>
      <c r="L25" s="37"/>
      <c r="M25" s="11"/>
      <c r="N25" s="11"/>
      <c r="O25" s="31">
        <f>IF(L25*0.3&gt;=G25,G25,L25*0.3)</f>
        <v>0</v>
      </c>
    </row>
    <row r="26" spans="1:15" ht="27" customHeight="1" x14ac:dyDescent="0.25">
      <c r="A26" s="14">
        <v>11</v>
      </c>
      <c r="B26" s="54" t="s">
        <v>20</v>
      </c>
      <c r="C26" s="54"/>
      <c r="D26" s="54"/>
      <c r="E26" s="54"/>
      <c r="F26" s="54"/>
      <c r="G26" s="22">
        <v>0.9</v>
      </c>
      <c r="H26" s="17"/>
      <c r="I26" s="13"/>
      <c r="J26" s="13"/>
      <c r="K26" s="22">
        <f>IF(H26*0.3&gt;=G26,G26,H26*0.3)</f>
        <v>0</v>
      </c>
      <c r="L26" s="37"/>
      <c r="M26" s="13"/>
      <c r="N26" s="13"/>
      <c r="O26" s="30">
        <f>IF(L26*0.3&gt;=G26,G26,L26*0.3)</f>
        <v>0</v>
      </c>
    </row>
    <row r="27" spans="1:15" ht="19.5" customHeight="1" x14ac:dyDescent="0.25">
      <c r="A27" s="9">
        <v>12</v>
      </c>
      <c r="B27" s="41" t="s">
        <v>21</v>
      </c>
      <c r="C27" s="41"/>
      <c r="D27" s="41"/>
      <c r="E27" s="41"/>
      <c r="F27" s="41"/>
      <c r="G27" s="23">
        <v>1</v>
      </c>
      <c r="H27" s="17"/>
      <c r="I27" s="11"/>
      <c r="J27" s="11"/>
      <c r="K27" s="23">
        <f>IF(H27*0.2&gt;=G27,G27,H27*0.2)</f>
        <v>0</v>
      </c>
      <c r="L27" s="37"/>
      <c r="M27" s="11"/>
      <c r="N27" s="11"/>
      <c r="O27" s="31">
        <f>IF(L27*0.2&gt;=G27,G27,L27*0.2)</f>
        <v>0</v>
      </c>
    </row>
    <row r="28" spans="1:15" ht="19.5" customHeight="1" x14ac:dyDescent="0.25">
      <c r="A28" s="14">
        <v>13</v>
      </c>
      <c r="B28" s="54" t="s">
        <v>22</v>
      </c>
      <c r="C28" s="54"/>
      <c r="D28" s="54"/>
      <c r="E28" s="54"/>
      <c r="F28" s="54"/>
      <c r="G28" s="22">
        <v>0.9</v>
      </c>
      <c r="H28" s="17"/>
      <c r="I28" s="13"/>
      <c r="J28" s="13"/>
      <c r="K28" s="22">
        <f>IF(H28*0.3&gt;=G28,G28,H28*0.3)</f>
        <v>0</v>
      </c>
      <c r="L28" s="37"/>
      <c r="M28" s="13"/>
      <c r="N28" s="13"/>
      <c r="O28" s="30">
        <f>IF(L28*0.3&gt;=G28,G28,L28*0.3)</f>
        <v>0</v>
      </c>
    </row>
    <row r="29" spans="1:15" ht="46.5" customHeight="1" x14ac:dyDescent="0.25">
      <c r="A29" s="9">
        <v>14</v>
      </c>
      <c r="B29" s="41" t="s">
        <v>23</v>
      </c>
      <c r="C29" s="41"/>
      <c r="D29" s="41"/>
      <c r="E29" s="41"/>
      <c r="F29" s="41"/>
      <c r="G29" s="23">
        <v>2</v>
      </c>
      <c r="H29" s="17"/>
      <c r="I29" s="11"/>
      <c r="J29" s="11"/>
      <c r="K29" s="23">
        <f>IF(H29*0.5&gt;=G29,G29,H29*0.5)</f>
        <v>0</v>
      </c>
      <c r="L29" s="37"/>
      <c r="M29" s="11"/>
      <c r="N29" s="11"/>
      <c r="O29" s="31">
        <f>IF(L29*0.5&gt;=G29,G29,L29*0.5)</f>
        <v>0</v>
      </c>
    </row>
    <row r="30" spans="1:15" ht="45" customHeight="1" x14ac:dyDescent="0.25">
      <c r="A30" s="5">
        <v>15</v>
      </c>
      <c r="B30" s="42" t="s">
        <v>38</v>
      </c>
      <c r="C30" s="42"/>
      <c r="D30" s="42"/>
      <c r="E30" s="42"/>
      <c r="F30" s="42"/>
      <c r="G30" s="24">
        <v>1.5</v>
      </c>
      <c r="H30" s="17"/>
      <c r="I30" s="8"/>
      <c r="J30" s="8"/>
      <c r="K30" s="24">
        <f>IF(H30*0.3&gt;=G30,G30,H30*0.3)</f>
        <v>0</v>
      </c>
      <c r="L30" s="37"/>
      <c r="M30" s="8"/>
      <c r="N30" s="8"/>
      <c r="O30" s="30">
        <f>IF(L30*0.3&gt;=G30,G30,L30*0.3)</f>
        <v>0</v>
      </c>
    </row>
    <row r="31" spans="1:15" ht="28.5" customHeight="1" x14ac:dyDescent="0.25">
      <c r="A31" s="9">
        <v>16</v>
      </c>
      <c r="B31" s="41" t="s">
        <v>39</v>
      </c>
      <c r="C31" s="41"/>
      <c r="D31" s="41"/>
      <c r="E31" s="41"/>
      <c r="F31" s="41"/>
      <c r="G31" s="23">
        <v>1</v>
      </c>
      <c r="H31" s="17"/>
      <c r="I31" s="11"/>
      <c r="J31" s="11"/>
      <c r="K31" s="23">
        <f>IF(H31*0.2&gt;=G31,G31,H31*0.2)</f>
        <v>0</v>
      </c>
      <c r="L31" s="37"/>
      <c r="M31" s="11"/>
      <c r="N31" s="11"/>
      <c r="O31" s="31">
        <f>IF(L31*0.2&gt;=G31,G31,L31*0.2)</f>
        <v>0</v>
      </c>
    </row>
    <row r="32" spans="1:15" ht="32.25" customHeight="1" x14ac:dyDescent="0.25">
      <c r="A32" s="5">
        <v>17</v>
      </c>
      <c r="B32" s="42" t="s">
        <v>40</v>
      </c>
      <c r="C32" s="42"/>
      <c r="D32" s="42"/>
      <c r="E32" s="42"/>
      <c r="F32" s="42"/>
      <c r="G32" s="24">
        <v>1</v>
      </c>
      <c r="H32" s="17"/>
      <c r="I32" s="8"/>
      <c r="J32" s="8"/>
      <c r="K32" s="24">
        <f>IF(H32*0.1&gt;=G32,G32,H32*0.1)</f>
        <v>0</v>
      </c>
      <c r="L32" s="37"/>
      <c r="M32" s="8"/>
      <c r="N32" s="8"/>
      <c r="O32" s="30">
        <f>IF(L32*0.1&gt;=G32,G32,L32*0.1)</f>
        <v>0</v>
      </c>
    </row>
    <row r="33" spans="1:15" ht="23.25" customHeight="1" x14ac:dyDescent="0.25">
      <c r="A33" s="9">
        <v>18</v>
      </c>
      <c r="B33" s="41" t="s">
        <v>41</v>
      </c>
      <c r="C33" s="41"/>
      <c r="D33" s="41"/>
      <c r="E33" s="41"/>
      <c r="F33" s="41"/>
      <c r="G33" s="23">
        <v>1</v>
      </c>
      <c r="H33" s="17"/>
      <c r="I33" s="11"/>
      <c r="J33" s="11"/>
      <c r="K33" s="23">
        <f>IF(H33*0.2&gt;=G33,G33,H33*0.2)</f>
        <v>0</v>
      </c>
      <c r="L33" s="37"/>
      <c r="M33" s="11"/>
      <c r="N33" s="11"/>
      <c r="O33" s="31">
        <f>IF(L33*0.2&gt;=G33,G33,L33*0.2)</f>
        <v>0</v>
      </c>
    </row>
    <row r="34" spans="1:15" ht="22.5" customHeight="1" x14ac:dyDescent="0.25">
      <c r="A34" s="5">
        <v>19</v>
      </c>
      <c r="B34" s="42" t="s">
        <v>42</v>
      </c>
      <c r="C34" s="42"/>
      <c r="D34" s="42"/>
      <c r="E34" s="42"/>
      <c r="F34" s="42"/>
      <c r="G34" s="24">
        <v>1</v>
      </c>
      <c r="H34" s="17"/>
      <c r="I34" s="8"/>
      <c r="J34" s="8"/>
      <c r="K34" s="24">
        <f>IF(H34*0.1&gt;=G34,G34,H34*0.1)</f>
        <v>0</v>
      </c>
      <c r="L34" s="37"/>
      <c r="M34" s="8"/>
      <c r="N34" s="8"/>
      <c r="O34" s="30">
        <f>IF(L34*0.1&gt;=G34,G34,L34*0.1)</f>
        <v>0</v>
      </c>
    </row>
    <row r="35" spans="1:15" x14ac:dyDescent="0.25">
      <c r="A35" s="9">
        <v>20</v>
      </c>
      <c r="B35" s="41" t="s">
        <v>43</v>
      </c>
      <c r="C35" s="41"/>
      <c r="D35" s="41"/>
      <c r="E35" s="41"/>
      <c r="F35" s="41"/>
      <c r="G35" s="23">
        <v>3</v>
      </c>
      <c r="H35" s="17"/>
      <c r="I35" s="11"/>
      <c r="J35" s="11"/>
      <c r="K35" s="23">
        <f>IF(H35*1.5&gt;=G35,G35,H35*1.5)</f>
        <v>0</v>
      </c>
      <c r="L35" s="37"/>
      <c r="M35" s="11"/>
      <c r="N35" s="11"/>
      <c r="O35" s="31">
        <f>IF(L35*1.5&gt;=G35,G35,L35*1.5)</f>
        <v>0</v>
      </c>
    </row>
    <row r="36" spans="1:15" ht="15.75" thickBot="1" x14ac:dyDescent="0.3">
      <c r="A36" s="5">
        <v>21</v>
      </c>
      <c r="B36" s="42" t="s">
        <v>44</v>
      </c>
      <c r="C36" s="42"/>
      <c r="D36" s="42"/>
      <c r="E36" s="42"/>
      <c r="F36" s="42"/>
      <c r="G36" s="24">
        <v>1</v>
      </c>
      <c r="H36" s="29"/>
      <c r="I36" s="27"/>
      <c r="J36" s="27"/>
      <c r="K36" s="28">
        <f>IF(H36*0.5&gt;=G36,G36,H36*0.5)</f>
        <v>0</v>
      </c>
      <c r="L36" s="39"/>
      <c r="M36" s="33"/>
      <c r="N36" s="33"/>
      <c r="O36" s="34">
        <f>IF(L36*0.5&gt;=G36,G36,L36*0.5)</f>
        <v>0</v>
      </c>
    </row>
    <row r="37" spans="1:15" ht="15.75" thickTop="1" x14ac:dyDescent="0.25">
      <c r="G37" s="43" t="s">
        <v>45</v>
      </c>
      <c r="H37" s="43"/>
      <c r="I37" s="43"/>
      <c r="J37" s="43"/>
      <c r="K37" s="4">
        <f>SUM(K10:K36)</f>
        <v>0</v>
      </c>
      <c r="L37" s="40" t="s">
        <v>46</v>
      </c>
      <c r="M37" s="40"/>
      <c r="N37" s="40"/>
      <c r="O37" s="4">
        <f>SUM(O10:O36)</f>
        <v>0</v>
      </c>
    </row>
  </sheetData>
  <sheetProtection algorithmName="SHA-512" hashValue="CAM8N6zLlj+eRmRb3AJPEjb49rQ9AGBn+Uh8g/rP5FSWLdsP5Z8lavqMBqaBF3xbnIdjbnrLSOqvBT6Sa/Ml3Q==" saltValue="F28sdVUoj1WS5fvs20nh0g==" spinCount="100000" sheet="1" selectLockedCells="1"/>
  <mergeCells count="58">
    <mergeCell ref="A8:O8"/>
    <mergeCell ref="B9:F9"/>
    <mergeCell ref="L9:N9"/>
    <mergeCell ref="K12:K13"/>
    <mergeCell ref="O22:O23"/>
    <mergeCell ref="B10:F10"/>
    <mergeCell ref="B11:F11"/>
    <mergeCell ref="H9:J9"/>
    <mergeCell ref="B12:F13"/>
    <mergeCell ref="G12:G13"/>
    <mergeCell ref="A18:A19"/>
    <mergeCell ref="O20:O21"/>
    <mergeCell ref="A22:A23"/>
    <mergeCell ref="O18:O19"/>
    <mergeCell ref="A20:A21"/>
    <mergeCell ref="K22:K23"/>
    <mergeCell ref="A1:B1"/>
    <mergeCell ref="A2:B2"/>
    <mergeCell ref="A4:O5"/>
    <mergeCell ref="C1:H1"/>
    <mergeCell ref="C2:H2"/>
    <mergeCell ref="K1:O1"/>
    <mergeCell ref="K2:O2"/>
    <mergeCell ref="B29:F29"/>
    <mergeCell ref="B28:F28"/>
    <mergeCell ref="G14:G15"/>
    <mergeCell ref="G16:G17"/>
    <mergeCell ref="G18:G19"/>
    <mergeCell ref="G20:G21"/>
    <mergeCell ref="G22:G23"/>
    <mergeCell ref="B24:F24"/>
    <mergeCell ref="B25:F25"/>
    <mergeCell ref="B26:F26"/>
    <mergeCell ref="B27:F27"/>
    <mergeCell ref="B14:F15"/>
    <mergeCell ref="B18:F19"/>
    <mergeCell ref="B22:F23"/>
    <mergeCell ref="B20:F21"/>
    <mergeCell ref="K18:K19"/>
    <mergeCell ref="K20:K21"/>
    <mergeCell ref="A12:A13"/>
    <mergeCell ref="A14:A15"/>
    <mergeCell ref="O12:O13"/>
    <mergeCell ref="O14:O15"/>
    <mergeCell ref="O16:O17"/>
    <mergeCell ref="A16:A17"/>
    <mergeCell ref="B16:F17"/>
    <mergeCell ref="K14:K15"/>
    <mergeCell ref="K16:K17"/>
    <mergeCell ref="L37:N37"/>
    <mergeCell ref="B35:F35"/>
    <mergeCell ref="B36:F36"/>
    <mergeCell ref="G37:J37"/>
    <mergeCell ref="B30:F30"/>
    <mergeCell ref="B31:F31"/>
    <mergeCell ref="B32:F32"/>
    <mergeCell ref="B33:F33"/>
    <mergeCell ref="B34:F34"/>
  </mergeCells>
  <pageMargins left="0.98425196850393704" right="3.937007874015748E-2" top="0.14000000000000001" bottom="7.874015748031496E-2" header="0.51181102362204722" footer="0.15748031496062992"/>
  <pageSetup paperSize="9" scale="69" firstPageNumber="0" orientation="landscape" horizontalDpi="300" verticalDpi="300" r:id="rId1"/>
  <headerFooter alignWithMargins="0"/>
  <ignoredErrors>
    <ignoredError sqref="K27:K36 O27:O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showGridLines="0" zoomScale="140" zoomScaleNormal="140" workbookViewId="0">
      <selection activeCell="A3" sqref="A3"/>
    </sheetView>
  </sheetViews>
  <sheetFormatPr defaultColWidth="8.7109375" defaultRowHeight="15" x14ac:dyDescent="0.25"/>
  <cols>
    <col min="1" max="1" width="46.140625" style="2" customWidth="1"/>
    <col min="2" max="2" width="47" style="2" customWidth="1"/>
    <col min="3" max="16384" width="8.7109375" style="2"/>
  </cols>
  <sheetData>
    <row r="1" spans="1:2" x14ac:dyDescent="0.25">
      <c r="A1" s="2" t="s">
        <v>4</v>
      </c>
      <c r="B1" s="2" t="s">
        <v>5</v>
      </c>
    </row>
    <row r="2" spans="1:2" x14ac:dyDescent="0.25">
      <c r="A2" s="2" t="s">
        <v>6</v>
      </c>
      <c r="B2" s="2" t="s">
        <v>7</v>
      </c>
    </row>
    <row r="3" spans="1:2" x14ac:dyDescent="0.25">
      <c r="B3" s="2" t="s">
        <v>8</v>
      </c>
    </row>
  </sheetData>
  <sheetProtection selectLockedCells="1" selectUnlockedCells="1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Seleção Colaborador</vt:lpstr>
      <vt:lpstr>Banco de Dados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Neto Bezerra</dc:creator>
  <cp:lastModifiedBy>Neto Bezerra</cp:lastModifiedBy>
  <cp:lastPrinted>2021-06-11T13:29:19Z</cp:lastPrinted>
  <dcterms:created xsi:type="dcterms:W3CDTF">2020-07-30T17:16:31Z</dcterms:created>
  <dcterms:modified xsi:type="dcterms:W3CDTF">2021-06-12T00:21:25Z</dcterms:modified>
</cp:coreProperties>
</file>